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ton.morais\Desktop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" i="1" l="1"/>
  <c r="E4" i="1" s="1"/>
  <c r="D4" i="1" l="1"/>
  <c r="F4" i="1" s="1"/>
  <c r="H4" i="1" s="1"/>
  <c r="G8" i="1"/>
  <c r="C8" i="1"/>
  <c r="E8" i="1" s="1"/>
  <c r="G6" i="1"/>
  <c r="C6" i="1"/>
  <c r="D6" i="1" s="1"/>
  <c r="G2" i="1"/>
  <c r="C2" i="1"/>
  <c r="E2" i="1" s="1"/>
  <c r="D2" i="1" l="1"/>
  <c r="F2" i="1" s="1"/>
  <c r="H2" i="1" s="1"/>
  <c r="D8" i="1"/>
  <c r="F8" i="1" s="1"/>
  <c r="H8" i="1" s="1"/>
  <c r="E6" i="1"/>
  <c r="F6" i="1" s="1"/>
  <c r="H6" i="1" s="1"/>
  <c r="H10" i="1" l="1"/>
</calcChain>
</file>

<file path=xl/sharedStrings.xml><?xml version="1.0" encoding="utf-8"?>
<sst xmlns="http://schemas.openxmlformats.org/spreadsheetml/2006/main" count="43" uniqueCount="28">
  <si>
    <t>Subsídio APF Categoria Especial</t>
  </si>
  <si>
    <t xml:space="preserve">Diferença mensal </t>
  </si>
  <si>
    <t>diferença anual</t>
  </si>
  <si>
    <t>Reflexos (Férias e 13o SAL)</t>
  </si>
  <si>
    <t>Total diferença anual por membro</t>
  </si>
  <si>
    <t>Membros Classe Especial ativos</t>
  </si>
  <si>
    <t>impacto financeiro - classe especial</t>
  </si>
  <si>
    <t xml:space="preserve">Subsídio APF 1 Categoria </t>
  </si>
  <si>
    <t>Juiz federal titular (95% A)</t>
  </si>
  <si>
    <t>90,25%subsídio ministro STF (A)</t>
  </si>
  <si>
    <t>Membros 1 categoria</t>
  </si>
  <si>
    <t>Juiz federal substituto (90% A)</t>
  </si>
  <si>
    <t xml:space="preserve">Subsídio APF 2 Categoria </t>
  </si>
  <si>
    <t>Membros 2 categoria</t>
  </si>
  <si>
    <t>impacto financeiro - 1a classe</t>
  </si>
  <si>
    <t>impacto financeiro - 2a classe</t>
  </si>
  <si>
    <t>Membros Classe Especial Inativos</t>
  </si>
  <si>
    <t>Carreira</t>
  </si>
  <si>
    <t>Número total</t>
  </si>
  <si>
    <t>Número ocupado</t>
  </si>
  <si>
    <t>Percentual Vacância</t>
  </si>
  <si>
    <t>Impacto orçamentário PEC 443 para Ativos e Inativos</t>
  </si>
  <si>
    <t>Percentual do Impacto frente atuação da AGU - 0,80%</t>
  </si>
  <si>
    <t>Procurador Federal</t>
  </si>
  <si>
    <t>Procurador da Fazenda Nacional</t>
  </si>
  <si>
    <t>Advogado da União</t>
  </si>
  <si>
    <t>Impacto aumento servidores Judiciário</t>
  </si>
  <si>
    <t>R$ 1,473 bilhão apenas em 2015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</si>
</sst>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0" fontId="2" fillId="2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4" fontId="1" fillId="3" borderId="0" xfId="0" applyNumberFormat="1" applyFont="1" applyFill="1"/>
    <xf numFmtId="0" fontId="2" fillId="3" borderId="0" xfId="0" applyFont="1" applyFill="1"/>
    <xf numFmtId="10" fontId="1" fillId="3" borderId="0" xfId="0" applyNumberFormat="1" applyFont="1" applyFill="1"/>
    <xf numFmtId="4" fontId="1" fillId="4" borderId="0" xfId="0" applyNumberFormat="1" applyFont="1" applyFill="1"/>
    <xf numFmtId="0" fontId="3" fillId="0" borderId="0" xfId="0" applyNumberFormat="1" applyFont="1"/>
    <xf numFmtId="4" fontId="4" fillId="0" borderId="0" xfId="1" applyNumberFormat="1"/>
    <xf numFmtId="4" fontId="1" fillId="5" borderId="0" xfId="0" applyNumberFormat="1" applyFont="1" applyFill="1"/>
    <xf numFmtId="0" fontId="0" fillId="0" borderId="1" xfId="0" applyNumberFormat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114300</xdr:rowOff>
    </xdr:from>
    <xdr:to>
      <xdr:col>10</xdr:col>
      <xdr:colOff>0</xdr:colOff>
      <xdr:row>27</xdr:row>
      <xdr:rowOff>104775</xdr:rowOff>
    </xdr:to>
    <xdr:sp macro="" textlink="">
      <xdr:nvSpPr>
        <xdr:cNvPr id="2" name="CaixaDeTexto 1"/>
        <xdr:cNvSpPr txBox="1"/>
      </xdr:nvSpPr>
      <xdr:spPr>
        <a:xfrm>
          <a:off x="0" y="3000375"/>
          <a:ext cx="14573250" cy="22764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Fontes de dados: </a:t>
          </a:r>
        </a:p>
        <a:p>
          <a:endParaRPr lang="pt-BR" sz="1100"/>
        </a:p>
        <a:p>
          <a:r>
            <a:rPr lang="pt-BR" sz="1100"/>
            <a:t>a) </a:t>
          </a:r>
          <a:r>
            <a:rPr lang="pt-BR" sz="1100" b="1">
              <a:solidFill>
                <a:srgbClr val="FF0000"/>
              </a:solidFill>
            </a:rPr>
            <a:t>Número</a:t>
          </a:r>
          <a:r>
            <a:rPr lang="pt-BR" sz="1100" b="1" baseline="0">
              <a:solidFill>
                <a:srgbClr val="FF0000"/>
              </a:solidFill>
            </a:rPr>
            <a:t> de </a:t>
          </a:r>
          <a:r>
            <a:rPr lang="pt-BR" sz="1100" b="1">
              <a:solidFill>
                <a:srgbClr val="FF0000"/>
              </a:solidFill>
            </a:rPr>
            <a:t>APF's ativos e inativos - Boletim Estatísitico de Pessoal e Informações Organizacionais </a:t>
          </a:r>
          <a:r>
            <a:rPr lang="pt-BR" sz="1100"/>
            <a:t>- </a:t>
          </a:r>
          <a:r>
            <a:rPr lang="pt-BR" sz="1100" u="sng"/>
            <a:t>http://www.planejamento.gov.br/ministerio.asp?index=6&amp;ler=t10204</a:t>
          </a:r>
        </a:p>
        <a:p>
          <a:endParaRPr lang="pt-BR" sz="1100"/>
        </a:p>
        <a:p>
          <a:r>
            <a:rPr lang="pt-BR" sz="1100"/>
            <a:t>b) </a:t>
          </a:r>
          <a:r>
            <a:rPr lang="pt-BR" sz="1100" b="1">
              <a:solidFill>
                <a:srgbClr val="FF0000"/>
              </a:solidFill>
            </a:rPr>
            <a:t>Economia e arrecadação</a:t>
          </a:r>
          <a:r>
            <a:rPr lang="pt-BR" sz="1100" b="1" baseline="0">
              <a:solidFill>
                <a:srgbClr val="FF0000"/>
              </a:solidFill>
            </a:rPr>
            <a:t> de</a:t>
          </a:r>
          <a:r>
            <a:rPr lang="pt-BR" sz="1100" b="1">
              <a:solidFill>
                <a:srgbClr val="FF0000"/>
              </a:solidFill>
            </a:rPr>
            <a:t> R$ 23,1 trilhão feita pela AGU entre 2010 e 2014 </a:t>
          </a:r>
          <a:r>
            <a:rPr lang="pt-BR" sz="1100"/>
            <a:t>- </a:t>
          </a:r>
          <a:r>
            <a:rPr lang="pt-BR" sz="1100" u="sng"/>
            <a:t>http://www.agu.gov.br/page/content/detail/id_conteudo/309590</a:t>
          </a:r>
          <a:r>
            <a:rPr lang="pt-BR" sz="1100"/>
            <a:t> e  </a:t>
          </a:r>
          <a:r>
            <a:rPr lang="pt-BR" sz="1100" u="sng"/>
            <a:t>http://www.agu.gov.br/page/content/detail/id_conteudo/310183</a:t>
          </a:r>
        </a:p>
        <a:p>
          <a:endParaRPr lang="pt-BR" sz="1100"/>
        </a:p>
        <a:p>
          <a:r>
            <a:rPr lang="pt-BR" sz="1100"/>
            <a:t>c) </a:t>
          </a:r>
          <a:r>
            <a:rPr lang="pt-BR" sz="1100" b="1">
              <a:solidFill>
                <a:srgbClr val="FF0000"/>
              </a:solidFill>
            </a:rPr>
            <a:t>Impacto aumento dos servidores do Poder Judiciário apenas em 2015 (20% a partir de JULHO/2015)</a:t>
          </a:r>
          <a:r>
            <a:rPr lang="pt-BR" sz="1100"/>
            <a:t> - </a:t>
          </a:r>
          <a:r>
            <a:rPr lang="pt-BR" sz="1100" u="sng"/>
            <a:t>http://www2.camara.leg.br/camaranoticias/noticias/DIREITO-E-JUSTICA/479452-COMISSAO-DE-FINANCAS-APROVA-AUMENTO-DE-SALARIOS-PARA-SERVIDORES-DO-JUDICIARIO.html</a:t>
          </a:r>
        </a:p>
        <a:p>
          <a:endParaRPr lang="pt-BR" sz="11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u="sng"/>
            <a:t>d) </a:t>
          </a:r>
          <a:r>
            <a:rPr lang="pt-B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Escala de subsídio do Poder Judiciário fixadas na Resolução STF 544, de 13/01/2015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http://www.stf.jus.br/ARQUIVO/NORMA/RESOLUCAO544-2015.PDF</a:t>
          </a:r>
          <a:endParaRPr lang="pt-BR">
            <a:effectLst/>
          </a:endParaRPr>
        </a:p>
        <a:p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 Escala de subsídios dos APF's fixados pelo Anexo XII da Lei 12.775, de 28/12/2012.</a:t>
          </a:r>
        </a:p>
        <a:p>
          <a:endParaRPr lang="pt-BR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A29" sqref="A24:E29"/>
    </sheetView>
  </sheetViews>
  <sheetFormatPr defaultRowHeight="15" x14ac:dyDescent="0.25"/>
  <cols>
    <col min="1" max="1" width="29.42578125" bestFit="1" customWidth="1"/>
    <col min="2" max="2" width="29" customWidth="1"/>
    <col min="3" max="3" width="16.7109375" customWidth="1"/>
    <col min="4" max="4" width="14.5703125" customWidth="1"/>
    <col min="5" max="5" width="24.5703125" customWidth="1"/>
    <col min="6" max="6" width="32" bestFit="1" customWidth="1"/>
    <col min="7" max="7" width="35.85546875" customWidth="1"/>
    <col min="8" max="8" width="18.140625" bestFit="1" customWidth="1"/>
  </cols>
  <sheetData>
    <row r="1" spans="1:14" x14ac:dyDescent="0.25">
      <c r="A1" s="5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/>
      <c r="J1" s="5"/>
    </row>
    <row r="2" spans="1:14" x14ac:dyDescent="0.25">
      <c r="A2" s="3">
        <v>30471.11</v>
      </c>
      <c r="B2" s="2">
        <v>22516.94</v>
      </c>
      <c r="C2" s="2">
        <f>A2-B2</f>
        <v>7954.1700000000019</v>
      </c>
      <c r="D2" s="2">
        <f>C2*12</f>
        <v>95450.040000000023</v>
      </c>
      <c r="E2" s="2">
        <f>(C2/3)+C2</f>
        <v>10605.560000000003</v>
      </c>
      <c r="F2" s="2">
        <f>D2+E2</f>
        <v>106055.60000000002</v>
      </c>
      <c r="G2" s="14">
        <f>9441/3</f>
        <v>3147</v>
      </c>
      <c r="H2" s="2">
        <f>F2*G2</f>
        <v>333756973.20000005</v>
      </c>
      <c r="I2" s="3"/>
      <c r="J2" s="3"/>
      <c r="K2" s="1"/>
      <c r="L2" s="1"/>
      <c r="M2" s="1"/>
      <c r="N2" s="1"/>
    </row>
    <row r="3" spans="1:14" x14ac:dyDescent="0.25">
      <c r="A3" s="5" t="s">
        <v>9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16</v>
      </c>
      <c r="H3" s="5" t="s">
        <v>6</v>
      </c>
      <c r="I3" s="5"/>
      <c r="J3" s="5"/>
      <c r="K3" s="1"/>
      <c r="L3" s="1"/>
      <c r="M3" s="1"/>
      <c r="N3" s="1"/>
    </row>
    <row r="4" spans="1:14" x14ac:dyDescent="0.25">
      <c r="A4" s="3">
        <v>30471.11</v>
      </c>
      <c r="B4" s="2">
        <v>22516.94</v>
      </c>
      <c r="C4" s="2">
        <f>A4-B4</f>
        <v>7954.1700000000019</v>
      </c>
      <c r="D4" s="2">
        <f>C4*12</f>
        <v>95450.040000000023</v>
      </c>
      <c r="E4" s="2">
        <f>(C4/3)+C4</f>
        <v>10605.560000000003</v>
      </c>
      <c r="F4" s="2">
        <f>D4+E4</f>
        <v>106055.60000000002</v>
      </c>
      <c r="G4" s="14">
        <v>6732</v>
      </c>
      <c r="H4" s="2">
        <f>F4*G4</f>
        <v>713966299.20000017</v>
      </c>
      <c r="I4" s="3"/>
      <c r="J4" s="3"/>
      <c r="K4" s="1"/>
      <c r="L4" s="1"/>
      <c r="M4" s="1"/>
      <c r="N4" s="1"/>
    </row>
    <row r="5" spans="1:14" x14ac:dyDescent="0.25">
      <c r="A5" s="5" t="s">
        <v>8</v>
      </c>
      <c r="B5" s="5" t="s">
        <v>7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10</v>
      </c>
      <c r="H5" s="5" t="s">
        <v>14</v>
      </c>
      <c r="I5" s="5"/>
      <c r="J5" s="5"/>
    </row>
    <row r="6" spans="1:14" x14ac:dyDescent="0.25">
      <c r="A6" s="3">
        <v>28947.55</v>
      </c>
      <c r="B6" s="2">
        <v>19913.330000000002</v>
      </c>
      <c r="C6" s="2">
        <f>A6-B6</f>
        <v>9034.2199999999975</v>
      </c>
      <c r="D6" s="2">
        <f>C6*12</f>
        <v>108410.63999999997</v>
      </c>
      <c r="E6" s="2">
        <f>(C6/3)+C6</f>
        <v>12045.626666666663</v>
      </c>
      <c r="F6" s="2">
        <f>D6+E6</f>
        <v>120456.26666666663</v>
      </c>
      <c r="G6" s="14">
        <f>9441/3</f>
        <v>3147</v>
      </c>
      <c r="H6" s="2">
        <f>F6*G6</f>
        <v>379075871.19999987</v>
      </c>
      <c r="I6" s="3"/>
      <c r="J6" s="3"/>
      <c r="K6" s="1"/>
      <c r="L6" s="1"/>
      <c r="M6" s="1"/>
      <c r="N6" s="1"/>
    </row>
    <row r="7" spans="1:14" x14ac:dyDescent="0.25">
      <c r="A7" s="5" t="s">
        <v>11</v>
      </c>
      <c r="B7" s="4" t="s">
        <v>12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13</v>
      </c>
      <c r="H7" s="4" t="s">
        <v>15</v>
      </c>
      <c r="I7" s="4"/>
      <c r="J7" s="4"/>
    </row>
    <row r="8" spans="1:14" x14ac:dyDescent="0.25">
      <c r="A8" s="3">
        <v>27500.17</v>
      </c>
      <c r="B8" s="2">
        <v>17330.330000000002</v>
      </c>
      <c r="C8" s="2">
        <f>A8-B8</f>
        <v>10169.839999999997</v>
      </c>
      <c r="D8" s="2">
        <f>C8*12</f>
        <v>122038.07999999996</v>
      </c>
      <c r="E8" s="2">
        <f>(C8/3)+C8</f>
        <v>13559.786666666661</v>
      </c>
      <c r="F8" s="2">
        <f>D8+E8</f>
        <v>135597.86666666661</v>
      </c>
      <c r="G8" s="14">
        <f>9441/3</f>
        <v>3147</v>
      </c>
      <c r="H8" s="2">
        <f>F8*G8</f>
        <v>426726486.3999998</v>
      </c>
      <c r="I8" s="3"/>
      <c r="J8" s="3"/>
      <c r="K8" s="1"/>
      <c r="L8" s="1"/>
      <c r="M8" s="1"/>
      <c r="N8" s="1"/>
    </row>
    <row r="9" spans="1:14" x14ac:dyDescent="0.25">
      <c r="A9" s="3"/>
      <c r="B9" s="2"/>
      <c r="C9" s="2"/>
      <c r="D9" s="2"/>
      <c r="E9" s="2"/>
      <c r="F9" s="2"/>
      <c r="G9" s="2"/>
      <c r="H9" s="2"/>
      <c r="I9" s="3"/>
      <c r="J9" s="3"/>
      <c r="K9" s="1"/>
      <c r="L9" s="1"/>
      <c r="M9" s="1"/>
      <c r="N9" s="1"/>
    </row>
    <row r="10" spans="1:14" ht="17.25" customHeight="1" x14ac:dyDescent="0.25">
      <c r="A10" s="3"/>
      <c r="B10" s="2"/>
      <c r="C10" s="2"/>
      <c r="D10" s="2"/>
      <c r="E10" s="2"/>
      <c r="F10" s="2"/>
      <c r="G10" s="6" t="s">
        <v>21</v>
      </c>
      <c r="H10" s="6">
        <f>H2+H4+H6+H8</f>
        <v>1853525630</v>
      </c>
      <c r="I10" s="3"/>
      <c r="J10" s="3"/>
      <c r="K10" s="1"/>
      <c r="L10" s="1"/>
      <c r="M10" s="1"/>
      <c r="N10" s="1"/>
    </row>
    <row r="11" spans="1:14" x14ac:dyDescent="0.25">
      <c r="A11" s="12"/>
      <c r="B11" s="1"/>
      <c r="C11" s="1"/>
      <c r="D11" s="1"/>
      <c r="E11" s="1"/>
      <c r="F11" s="1"/>
      <c r="G11" s="13" t="s">
        <v>22</v>
      </c>
      <c r="H11" s="13"/>
      <c r="I11" s="1"/>
      <c r="J11" s="1"/>
      <c r="K11" s="1"/>
      <c r="L11" s="1"/>
      <c r="M11" s="1"/>
      <c r="N11" s="1"/>
    </row>
    <row r="12" spans="1:14" x14ac:dyDescent="0.25">
      <c r="A12" s="7" t="s">
        <v>17</v>
      </c>
      <c r="B12" s="7" t="s">
        <v>18</v>
      </c>
      <c r="C12" s="7" t="s">
        <v>19</v>
      </c>
      <c r="D12" s="7" t="s">
        <v>20</v>
      </c>
      <c r="E12" s="8"/>
      <c r="F12" s="1"/>
      <c r="G12" s="10" t="s">
        <v>26</v>
      </c>
      <c r="J12" s="1"/>
      <c r="K12" s="1"/>
      <c r="L12" s="1"/>
      <c r="M12" s="1"/>
      <c r="N12" s="1"/>
    </row>
    <row r="13" spans="1:14" x14ac:dyDescent="0.25">
      <c r="A13" s="7" t="s">
        <v>23</v>
      </c>
      <c r="B13" s="11">
        <v>4367</v>
      </c>
      <c r="C13" s="11">
        <v>3914</v>
      </c>
      <c r="D13" s="9">
        <v>0.11</v>
      </c>
      <c r="F13" s="1"/>
      <c r="G13" s="1" t="s">
        <v>27</v>
      </c>
      <c r="J13" s="1"/>
      <c r="K13" s="1"/>
      <c r="L13" s="1"/>
      <c r="M13" s="1"/>
      <c r="N13" s="1"/>
    </row>
    <row r="14" spans="1:14" x14ac:dyDescent="0.25">
      <c r="A14" s="7" t="s">
        <v>24</v>
      </c>
      <c r="B14" s="11">
        <v>2400</v>
      </c>
      <c r="C14" s="11">
        <v>2074</v>
      </c>
      <c r="D14" s="9">
        <v>0.14000000000000001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7" t="s">
        <v>25</v>
      </c>
      <c r="B15" s="11">
        <v>2374</v>
      </c>
      <c r="C15" s="11">
        <v>1734</v>
      </c>
      <c r="D15" s="9">
        <v>0.27</v>
      </c>
      <c r="F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2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dalton.morais</dc:creator>
  <cp:lastModifiedBy>dalton.morais</cp:lastModifiedBy>
  <cp:lastPrinted>2015-04-05T15:21:03Z</cp:lastPrinted>
  <dcterms:created xsi:type="dcterms:W3CDTF">2015-04-05T13:24:56Z</dcterms:created>
  <dcterms:modified xsi:type="dcterms:W3CDTF">2015-04-05T18:29:35Z</dcterms:modified>
</cp:coreProperties>
</file>